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7\Webs\gps\images\"/>
    </mc:Choice>
  </mc:AlternateContent>
  <bookViews>
    <workbookView xWindow="120" yWindow="105" windowWidth="18795" windowHeight="8445"/>
  </bookViews>
  <sheets>
    <sheet name="Ark1" sheetId="1" r:id="rId1"/>
    <sheet name="Ark2" sheetId="2" r:id="rId2"/>
  </sheets>
  <definedNames>
    <definedName name="_xlnm._FilterDatabase" localSheetId="0" hidden="1">'Ark1'!$B$10:$I$12</definedName>
    <definedName name="Ant22Skudd">'Ark1'!$D$4</definedName>
    <definedName name="Ant25m.22Skudd">'Ark1'!$C$4</definedName>
    <definedName name="AntGrovSkudd25m">'Ark1'!#REF!</definedName>
    <definedName name="AntSkudd">'Ark1'!$H$4</definedName>
    <definedName name="Endelig">'Ark1'!$H$10:$H$12</definedName>
    <definedName name="Hurtig">'Ark1'!$F$6:$F$12</definedName>
    <definedName name="HurtigUtenMal">'Ark1'!$F$4</definedName>
    <definedName name="Kjeglefaktor">'Ark1'!$G$4</definedName>
    <definedName name="KjegleTid">'Ark1'!$E$6:$E$8</definedName>
    <definedName name="KjegleTidSkudd">'Ark1'!$F$4</definedName>
    <definedName name="KjegleUtentid">'Ark1'!$E$6:$E$12</definedName>
    <definedName name="KjegleUtenTidskudd">'Ark1'!A$4</definedName>
    <definedName name="MaksGrov25meter">'Ark1'!#REF!</definedName>
    <definedName name="Max22Precision">'Ark1'!$C$6:$C$12</definedName>
    <definedName name="Max9mmSkiver">'Ark1'!$D$6:$D$12</definedName>
    <definedName name="MaxGrov25m">'Ark1'!#REF!</definedName>
    <definedName name="Popper">'Ark1'!$G$6:$G$12</definedName>
    <definedName name="_xlnm.Print_Area" localSheetId="0">'Ark1'!$A$1:$I$51</definedName>
    <definedName name="SumSkiveskudd">'Ark1'!#REF!</definedName>
    <definedName name="SumSkudd">'Ark1'!$H$4</definedName>
    <definedName name="Toralt">'Ark1'!$G$10:$G$12</definedName>
    <definedName name="TotalProsent">'Ark1'!$H$10:$H$12</definedName>
  </definedNames>
  <calcPr calcId="152511" concurrentCalc="0"/>
</workbook>
</file>

<file path=xl/calcChain.xml><?xml version="1.0" encoding="utf-8"?>
<calcChain xmlns="http://schemas.openxmlformats.org/spreadsheetml/2006/main">
  <c r="H4" i="1" l="1"/>
  <c r="C14" i="1"/>
  <c r="C38" i="1"/>
  <c r="D14" i="1"/>
  <c r="D38" i="1"/>
  <c r="E14" i="1"/>
  <c r="E38" i="1"/>
  <c r="G14" i="1"/>
  <c r="G38" i="1"/>
  <c r="H38" i="1"/>
  <c r="C33" i="1"/>
  <c r="D33" i="1"/>
  <c r="E33" i="1"/>
  <c r="G33" i="1"/>
  <c r="H33" i="1"/>
  <c r="C34" i="1"/>
  <c r="D34" i="1"/>
  <c r="E34" i="1"/>
  <c r="F14" i="1"/>
  <c r="F34" i="1"/>
  <c r="G34" i="1"/>
  <c r="H34" i="1"/>
  <c r="C35" i="1"/>
  <c r="D35" i="1"/>
  <c r="E35" i="1"/>
  <c r="F35" i="1"/>
  <c r="G35" i="1"/>
  <c r="H35" i="1"/>
  <c r="C37" i="1"/>
  <c r="D37" i="1"/>
  <c r="E37" i="1"/>
  <c r="G37" i="1"/>
  <c r="H37" i="1"/>
  <c r="C39" i="1"/>
  <c r="D39" i="1"/>
  <c r="E39" i="1"/>
  <c r="H39" i="1"/>
  <c r="I38" i="1"/>
  <c r="I39" i="1"/>
  <c r="I34" i="1"/>
  <c r="I35" i="1"/>
  <c r="I37" i="1"/>
  <c r="I33" i="1"/>
  <c r="H14" i="1"/>
</calcChain>
</file>

<file path=xl/sharedStrings.xml><?xml version="1.0" encoding="utf-8"?>
<sst xmlns="http://schemas.openxmlformats.org/spreadsheetml/2006/main" count="35" uniqueCount="23">
  <si>
    <t xml:space="preserve">Kjegleskyting </t>
  </si>
  <si>
    <t>uten tid</t>
  </si>
  <si>
    <t xml:space="preserve">Skiveskyting </t>
  </si>
  <si>
    <t>på tid</t>
  </si>
  <si>
    <t>Ant. Skudd:</t>
  </si>
  <si>
    <t>Våpen:</t>
  </si>
  <si>
    <t>5 skudd 10m</t>
  </si>
  <si>
    <t>Skytter</t>
  </si>
  <si>
    <t>10 skudd 25m</t>
  </si>
  <si>
    <t>2x5 skudd</t>
  </si>
  <si>
    <t>Lag:</t>
  </si>
  <si>
    <t>Totalt:</t>
  </si>
  <si>
    <t>.22Long  Rifle</t>
  </si>
  <si>
    <t>5 skudd x 2</t>
  </si>
  <si>
    <t>7 skudd x2</t>
  </si>
  <si>
    <t>Hurtigskyting</t>
  </si>
  <si>
    <t>%-del</t>
  </si>
  <si>
    <t>Charlotte</t>
  </si>
  <si>
    <t>Elisabeth</t>
  </si>
  <si>
    <t>Linn</t>
  </si>
  <si>
    <t>Kristine</t>
  </si>
  <si>
    <t>Mari</t>
  </si>
  <si>
    <t>Zara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</si>
</sst>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9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/>
    <xf numFmtId="0" fontId="7" fillId="0" borderId="0" xfId="0" applyFont="1"/>
    <xf numFmtId="9" fontId="7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" fontId="7" fillId="0" borderId="1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2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0" fontId="4" fillId="0" borderId="0" xfId="0" applyNumberFormat="1" applyFont="1"/>
    <xf numFmtId="0" fontId="6" fillId="0" borderId="0" xfId="0" applyFont="1" applyAlignment="1"/>
    <xf numFmtId="0" fontId="10" fillId="0" borderId="0" xfId="0" applyFont="1" applyAlignment="1"/>
    <xf numFmtId="10" fontId="5" fillId="0" borderId="0" xfId="0" applyNumberFormat="1" applyFont="1" applyAlignment="1">
      <alignment horizontal="center"/>
    </xf>
    <xf numFmtId="1" fontId="0" fillId="0" borderId="0" xfId="0" applyNumberForma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view="pageLayout" zoomScaleNormal="100" zoomScaleSheetLayoutView="96" workbookViewId="0">
      <selection activeCell="I22" sqref="A1:I22"/>
    </sheetView>
  </sheetViews>
  <sheetFormatPr defaultColWidth="11.42578125" defaultRowHeight="12.75" x14ac:dyDescent="0.2"/>
  <cols>
    <col min="1" max="1" width="7.28515625" customWidth="1"/>
    <col min="2" max="2" width="14.140625" customWidth="1"/>
    <col min="3" max="3" width="12" customWidth="1"/>
    <col min="4" max="4" width="12.85546875" customWidth="1"/>
    <col min="5" max="5" width="16" customWidth="1"/>
    <col min="6" max="6" width="20.28515625" customWidth="1"/>
    <col min="7" max="7" width="20" customWidth="1"/>
    <col min="8" max="8" width="12.7109375" customWidth="1"/>
  </cols>
  <sheetData>
    <row r="1" spans="1:9" s="3" customFormat="1" ht="18" x14ac:dyDescent="0.25">
      <c r="B1" s="10"/>
      <c r="C1" s="26" t="s">
        <v>2</v>
      </c>
      <c r="D1" s="26"/>
      <c r="E1" s="26" t="s">
        <v>0</v>
      </c>
      <c r="F1" s="26"/>
      <c r="G1" s="6"/>
    </row>
    <row r="2" spans="1:9" s="3" customFormat="1" ht="15.75" x14ac:dyDescent="0.25">
      <c r="B2" s="27" t="s">
        <v>7</v>
      </c>
      <c r="C2" s="27"/>
      <c r="D2" s="8"/>
      <c r="E2" s="7" t="s">
        <v>1</v>
      </c>
      <c r="F2" s="7" t="s">
        <v>3</v>
      </c>
      <c r="G2" s="9" t="s">
        <v>15</v>
      </c>
      <c r="H2" s="4"/>
    </row>
    <row r="3" spans="1:9" s="3" customFormat="1" x14ac:dyDescent="0.2">
      <c r="B3" s="1" t="s">
        <v>5</v>
      </c>
      <c r="C3" s="3" t="s">
        <v>8</v>
      </c>
      <c r="D3" s="3" t="s">
        <v>6</v>
      </c>
      <c r="E3" s="3" t="s">
        <v>13</v>
      </c>
      <c r="F3" s="3" t="s">
        <v>14</v>
      </c>
      <c r="G3" s="3" t="s">
        <v>9</v>
      </c>
      <c r="H3" s="4" t="s">
        <v>11</v>
      </c>
    </row>
    <row r="4" spans="1:9" s="3" customFormat="1" x14ac:dyDescent="0.2">
      <c r="A4" s="3" t="s">
        <v>10</v>
      </c>
      <c r="B4" s="1" t="s">
        <v>4</v>
      </c>
      <c r="C4" s="3">
        <v>10</v>
      </c>
      <c r="D4" s="3">
        <v>5</v>
      </c>
      <c r="E4" s="3">
        <v>10</v>
      </c>
      <c r="F4" s="3">
        <v>14</v>
      </c>
      <c r="G4" s="3">
        <v>10</v>
      </c>
      <c r="H4" s="3">
        <f>SUM(C4:G4)</f>
        <v>49</v>
      </c>
    </row>
    <row r="5" spans="1:9" ht="13.5" thickBot="1" x14ac:dyDescent="0.25">
      <c r="C5" s="20" t="s">
        <v>12</v>
      </c>
    </row>
    <row r="6" spans="1:9" s="2" customFormat="1" ht="18.75" thickBot="1" x14ac:dyDescent="0.3">
      <c r="A6" s="13">
        <v>1</v>
      </c>
      <c r="B6" s="22" t="s">
        <v>17</v>
      </c>
      <c r="C6" s="15">
        <v>58</v>
      </c>
      <c r="D6" s="15">
        <v>31</v>
      </c>
      <c r="E6" s="15">
        <v>3</v>
      </c>
      <c r="F6" s="19">
        <v>0</v>
      </c>
      <c r="G6" s="19">
        <v>2.11</v>
      </c>
      <c r="H6" s="11"/>
      <c r="I6" s="11"/>
    </row>
    <row r="7" spans="1:9" s="2" customFormat="1" ht="18.75" thickBot="1" x14ac:dyDescent="0.3">
      <c r="A7" s="13">
        <v>1</v>
      </c>
      <c r="B7" s="23" t="s">
        <v>18</v>
      </c>
      <c r="C7" s="15">
        <v>84</v>
      </c>
      <c r="D7" s="15">
        <v>6</v>
      </c>
      <c r="E7" s="15">
        <v>3</v>
      </c>
      <c r="F7" s="19">
        <v>13.28</v>
      </c>
      <c r="G7" s="19">
        <v>1.74</v>
      </c>
      <c r="H7" s="11"/>
      <c r="I7" s="11"/>
    </row>
    <row r="8" spans="1:9" s="2" customFormat="1" ht="18.75" thickBot="1" x14ac:dyDescent="0.3">
      <c r="A8" s="13">
        <v>1</v>
      </c>
      <c r="B8" s="22" t="s">
        <v>19</v>
      </c>
      <c r="C8" s="15">
        <v>17</v>
      </c>
      <c r="D8" s="15">
        <v>22</v>
      </c>
      <c r="E8" s="15">
        <v>0</v>
      </c>
      <c r="F8" s="19">
        <v>18.510000000000002</v>
      </c>
      <c r="G8" s="19">
        <v>1.63</v>
      </c>
      <c r="H8" s="11"/>
      <c r="I8" s="11"/>
    </row>
    <row r="9" spans="1:9" s="2" customFormat="1" ht="18.75" thickBot="1" x14ac:dyDescent="0.3">
      <c r="A9" s="13"/>
      <c r="B9" s="14"/>
      <c r="C9" s="16"/>
      <c r="D9" s="16"/>
      <c r="E9" s="16"/>
      <c r="F9" s="19"/>
      <c r="G9" s="17"/>
      <c r="H9" s="18"/>
      <c r="I9" s="11"/>
    </row>
    <row r="10" spans="1:9" ht="18.75" thickBot="1" x14ac:dyDescent="0.3">
      <c r="A10" s="13">
        <v>2</v>
      </c>
      <c r="B10" s="22" t="s">
        <v>20</v>
      </c>
      <c r="C10" s="15">
        <v>73</v>
      </c>
      <c r="D10" s="15">
        <v>17</v>
      </c>
      <c r="E10" s="15">
        <v>3</v>
      </c>
      <c r="F10" s="19">
        <v>0</v>
      </c>
      <c r="G10" s="19">
        <v>1.7</v>
      </c>
      <c r="H10" s="12"/>
      <c r="I10" s="12"/>
    </row>
    <row r="11" spans="1:9" ht="18.75" thickBot="1" x14ac:dyDescent="0.3">
      <c r="A11" s="13">
        <v>2</v>
      </c>
      <c r="B11" s="22" t="s">
        <v>21</v>
      </c>
      <c r="C11" s="15">
        <v>74</v>
      </c>
      <c r="D11" s="15">
        <v>13</v>
      </c>
      <c r="E11" s="15">
        <v>0</v>
      </c>
      <c r="F11" s="19">
        <v>0</v>
      </c>
      <c r="G11" s="19">
        <v>1.87</v>
      </c>
      <c r="H11" s="12"/>
      <c r="I11" s="12"/>
    </row>
    <row r="12" spans="1:9" ht="18.75" thickBot="1" x14ac:dyDescent="0.3">
      <c r="A12" s="13">
        <v>2</v>
      </c>
      <c r="B12" s="22" t="s">
        <v>22</v>
      </c>
      <c r="C12" s="15">
        <v>19</v>
      </c>
      <c r="D12" s="15">
        <v>0</v>
      </c>
      <c r="E12" s="15">
        <v>0</v>
      </c>
      <c r="F12" s="15">
        <v>0</v>
      </c>
      <c r="G12" s="15">
        <v>0</v>
      </c>
      <c r="H12" s="12"/>
      <c r="I12" s="12"/>
    </row>
    <row r="13" spans="1:9" s="2" customFormat="1" ht="18" x14ac:dyDescent="0.25">
      <c r="A13" s="13"/>
      <c r="B13" s="14"/>
      <c r="C13" s="16"/>
      <c r="D13" s="16"/>
      <c r="E13" s="16"/>
      <c r="F13" s="5"/>
      <c r="G13" s="17"/>
      <c r="H13" s="18"/>
      <c r="I13" s="11"/>
    </row>
    <row r="14" spans="1:9" ht="18" x14ac:dyDescent="0.25">
      <c r="B14" s="21" t="s">
        <v>16</v>
      </c>
      <c r="C14" s="24">
        <f>Ant25m.22Skudd/SumSkudd</f>
        <v>0.20408163265306123</v>
      </c>
      <c r="D14" s="24">
        <f>Ant22Skudd/SumSkudd</f>
        <v>0.10204081632653061</v>
      </c>
      <c r="E14" s="24">
        <f>KjegleUtenTidskudd/SumSkudd</f>
        <v>0.20408163265306123</v>
      </c>
      <c r="F14" s="24">
        <f>KjegleTidSkudd/SumSkudd</f>
        <v>0.2857142857142857</v>
      </c>
      <c r="G14" s="24">
        <f>Kjeglefaktor/SumSkudd</f>
        <v>0.20408163265306123</v>
      </c>
      <c r="H14" s="24">
        <f>SUM(C14:G14)</f>
        <v>1</v>
      </c>
    </row>
    <row r="17" spans="1:9" ht="18" x14ac:dyDescent="0.25">
      <c r="A17" s="13">
        <v>1</v>
      </c>
      <c r="B17" s="23" t="s">
        <v>18</v>
      </c>
      <c r="C17" s="29">
        <v>0.20408163265306123</v>
      </c>
      <c r="D17" s="5">
        <v>1.9749835418038184E-2</v>
      </c>
      <c r="E17" s="29">
        <v>0.20408163265306123</v>
      </c>
      <c r="F17" s="29">
        <v>0.2857142857142857</v>
      </c>
      <c r="G17" s="5">
        <v>0.19117992024395963</v>
      </c>
      <c r="H17" s="5">
        <v>0.90480730668240605</v>
      </c>
      <c r="I17" s="29">
        <v>1</v>
      </c>
    </row>
    <row r="18" spans="1:9" ht="18" x14ac:dyDescent="0.25">
      <c r="A18" s="13">
        <v>2</v>
      </c>
      <c r="B18" s="22" t="s">
        <v>20</v>
      </c>
      <c r="C18" s="5">
        <v>0.17735665694849367</v>
      </c>
      <c r="D18" s="5">
        <v>5.5957867017774852E-2</v>
      </c>
      <c r="E18" s="29">
        <v>0.20408163265306123</v>
      </c>
      <c r="F18" s="5"/>
      <c r="G18" s="29">
        <v>0.19567827130852339</v>
      </c>
      <c r="H18" s="5">
        <v>0.63307442792785307</v>
      </c>
      <c r="I18" s="5">
        <v>0.6996787307665574</v>
      </c>
    </row>
    <row r="19" spans="1:9" ht="18" x14ac:dyDescent="0.25">
      <c r="A19" s="13">
        <v>1</v>
      </c>
      <c r="B19" s="22" t="s">
        <v>17</v>
      </c>
      <c r="C19" s="5">
        <v>0.14091350826044705</v>
      </c>
      <c r="D19" s="29">
        <v>0.10204081632653061</v>
      </c>
      <c r="E19" s="29">
        <v>0.20408163265306123</v>
      </c>
      <c r="F19" s="5"/>
      <c r="G19" s="5">
        <v>0.15765547925331269</v>
      </c>
      <c r="H19" s="5">
        <v>0.60469143649335155</v>
      </c>
      <c r="I19" s="5">
        <v>0.66830963015819522</v>
      </c>
    </row>
    <row r="20" spans="1:9" ht="18" x14ac:dyDescent="0.25">
      <c r="A20" s="13">
        <v>1</v>
      </c>
      <c r="B20" s="22" t="s">
        <v>19</v>
      </c>
      <c r="C20" s="5">
        <v>4.1302235179786199E-2</v>
      </c>
      <c r="D20" s="5">
        <v>7.2416063199473343E-2</v>
      </c>
      <c r="E20" s="5">
        <v>0</v>
      </c>
      <c r="F20" s="5">
        <v>0.20498572200355017</v>
      </c>
      <c r="G20" s="5">
        <v>0.20408163265306123</v>
      </c>
      <c r="H20" s="5">
        <v>0.52278565303587099</v>
      </c>
      <c r="I20" s="5">
        <v>0.5777867278202391</v>
      </c>
    </row>
    <row r="21" spans="1:9" ht="18" x14ac:dyDescent="0.25">
      <c r="A21" s="13">
        <v>2</v>
      </c>
      <c r="B21" s="22" t="s">
        <v>21</v>
      </c>
      <c r="C21" s="5">
        <v>0.17978620019436345</v>
      </c>
      <c r="D21" s="5">
        <v>4.2791310072416065E-2</v>
      </c>
      <c r="E21" s="5">
        <v>0</v>
      </c>
      <c r="F21" s="5"/>
      <c r="G21" s="5">
        <v>0.1778893375532031</v>
      </c>
      <c r="H21" s="5">
        <v>0.40046684781998265</v>
      </c>
      <c r="I21" s="5">
        <v>0.44259904276010609</v>
      </c>
    </row>
    <row r="22" spans="1:9" ht="18" x14ac:dyDescent="0.25">
      <c r="A22" s="13">
        <v>2</v>
      </c>
      <c r="B22" s="22" t="s">
        <v>22</v>
      </c>
      <c r="C22" s="5">
        <v>4.6161321671525757E-2</v>
      </c>
      <c r="D22" s="5">
        <v>0</v>
      </c>
      <c r="E22" s="5">
        <v>0</v>
      </c>
      <c r="F22" s="5"/>
      <c r="G22" s="5"/>
      <c r="H22" s="5">
        <v>4.6161321671525757E-2</v>
      </c>
      <c r="I22" s="5">
        <v>5.1017848033060496E-2</v>
      </c>
    </row>
    <row r="32" spans="1:9" ht="18" x14ac:dyDescent="0.25">
      <c r="A32" s="13"/>
      <c r="B32" s="22"/>
      <c r="C32" s="24"/>
      <c r="D32" s="24"/>
      <c r="E32" s="5"/>
      <c r="F32" s="5"/>
      <c r="G32" s="5"/>
      <c r="H32" s="24"/>
      <c r="I32" s="5"/>
    </row>
    <row r="33" spans="1:9" ht="18" x14ac:dyDescent="0.25">
      <c r="A33" s="13">
        <v>1</v>
      </c>
      <c r="B33" s="22" t="s">
        <v>17</v>
      </c>
      <c r="C33" s="24">
        <f>C$14*C6/MAX(Max22Precision)</f>
        <v>0.14091350826044705</v>
      </c>
      <c r="D33" s="24">
        <f>D$14/MAX(D$6:D$12)*D6</f>
        <v>0.10204081632653061</v>
      </c>
      <c r="E33" s="24">
        <f>E$14/MAX(E$6:E$12)*E6</f>
        <v>0.20408163265306123</v>
      </c>
      <c r="F33" s="28"/>
      <c r="G33" s="24">
        <f>G$8/G6*G$14</f>
        <v>0.15765547925331269</v>
      </c>
      <c r="H33" s="24">
        <f>SUM(C33:G33)</f>
        <v>0.60469143649335155</v>
      </c>
      <c r="I33" s="24">
        <f>H33/MAX(H$33:H$39)</f>
        <v>0.66830963015819522</v>
      </c>
    </row>
    <row r="34" spans="1:9" ht="18" x14ac:dyDescent="0.25">
      <c r="A34" s="13">
        <v>1</v>
      </c>
      <c r="B34" s="23" t="s">
        <v>18</v>
      </c>
      <c r="C34" s="24">
        <f>C$14*C7/MAX(Max22Precision)</f>
        <v>0.20408163265306123</v>
      </c>
      <c r="D34" s="24">
        <f>D$14/MAX(D$6:D$12)*D7</f>
        <v>1.9749835418038184E-2</v>
      </c>
      <c r="E34" s="24">
        <f>E$14/MAX(E$6:E$12)*E7</f>
        <v>0.20408163265306123</v>
      </c>
      <c r="F34" s="24">
        <f>13.28/F7*F$14</f>
        <v>0.2857142857142857</v>
      </c>
      <c r="G34" s="24">
        <f>G$8/G7*G$14</f>
        <v>0.19117992024395963</v>
      </c>
      <c r="H34" s="24">
        <f t="shared" ref="H34:H39" si="0">SUM(C34:G34)</f>
        <v>0.90480730668240605</v>
      </c>
      <c r="I34" s="24">
        <f>H34/MAX(H$33:H$39)</f>
        <v>1</v>
      </c>
    </row>
    <row r="35" spans="1:9" ht="18" x14ac:dyDescent="0.25">
      <c r="A35" s="13">
        <v>1</v>
      </c>
      <c r="B35" s="22" t="s">
        <v>19</v>
      </c>
      <c r="C35" s="24">
        <f>C$14*C8/MAX(Max22Precision)</f>
        <v>4.1302235179786199E-2</v>
      </c>
      <c r="D35" s="24">
        <f>D$14/MAX(D$6:D$12)*D8</f>
        <v>7.2416063199473343E-2</v>
      </c>
      <c r="E35" s="24">
        <f>E$14/MAX(E$6:E$12)*E8</f>
        <v>0</v>
      </c>
      <c r="F35" s="24">
        <f>13.28/F8*F$14</f>
        <v>0.20498572200355017</v>
      </c>
      <c r="G35" s="24">
        <f>G$8/G8*G$14</f>
        <v>0.20408163265306123</v>
      </c>
      <c r="H35" s="24">
        <f t="shared" si="0"/>
        <v>0.52278565303587099</v>
      </c>
      <c r="I35" s="24">
        <f>H35/MAX(H$33:H$39)</f>
        <v>0.5777867278202391</v>
      </c>
    </row>
    <row r="36" spans="1:9" ht="18" x14ac:dyDescent="0.25">
      <c r="A36" s="13"/>
      <c r="B36" s="22"/>
      <c r="C36" s="24"/>
      <c r="D36" s="24"/>
      <c r="E36" s="5"/>
      <c r="F36" s="5"/>
      <c r="G36" s="5"/>
      <c r="H36" s="24"/>
      <c r="I36" s="5"/>
    </row>
    <row r="37" spans="1:9" ht="18" x14ac:dyDescent="0.25">
      <c r="A37" s="13">
        <v>2</v>
      </c>
      <c r="B37" s="22" t="s">
        <v>20</v>
      </c>
      <c r="C37" s="24">
        <f>C$14*C10/MAX(Max22Precision)</f>
        <v>0.17735665694849367</v>
      </c>
      <c r="D37" s="24">
        <f>D$14/MAX(D$6:D$12)*D10</f>
        <v>5.5957867017774852E-2</v>
      </c>
      <c r="E37" s="24">
        <f>E$14/MAX(E$6:E$12)*E10</f>
        <v>0.20408163265306123</v>
      </c>
      <c r="F37" s="24"/>
      <c r="G37" s="24">
        <f>G$8/G10*G$14</f>
        <v>0.19567827130852339</v>
      </c>
      <c r="H37" s="24">
        <f t="shared" si="0"/>
        <v>0.63307442792785307</v>
      </c>
      <c r="I37" s="24">
        <f>H37/MAX(H$33:H$39)</f>
        <v>0.6996787307665574</v>
      </c>
    </row>
    <row r="38" spans="1:9" ht="18" x14ac:dyDescent="0.25">
      <c r="A38" s="13">
        <v>2</v>
      </c>
      <c r="B38" s="22" t="s">
        <v>21</v>
      </c>
      <c r="C38" s="24">
        <f>C$14*C11/MAX(Max22Precision)</f>
        <v>0.17978620019436345</v>
      </c>
      <c r="D38" s="24">
        <f>D$14/MAX(D$6:D$12)*D11</f>
        <v>4.2791310072416065E-2</v>
      </c>
      <c r="E38" s="24">
        <f>E$14/MAX(E$6:E$12)*E11</f>
        <v>0</v>
      </c>
      <c r="F38" s="24"/>
      <c r="G38" s="24">
        <f>G$8/G11*G$14</f>
        <v>0.1778893375532031</v>
      </c>
      <c r="H38" s="24">
        <f t="shared" si="0"/>
        <v>0.40046684781998265</v>
      </c>
      <c r="I38" s="24">
        <f>H38/MAX(H$33:H$39)</f>
        <v>0.44259904276010609</v>
      </c>
    </row>
    <row r="39" spans="1:9" ht="18" x14ac:dyDescent="0.25">
      <c r="A39" s="13">
        <v>2</v>
      </c>
      <c r="B39" s="22" t="s">
        <v>22</v>
      </c>
      <c r="C39" s="24">
        <f>C$14*C12/MAX(Max22Precision)</f>
        <v>4.6161321671525757E-2</v>
      </c>
      <c r="D39" s="24">
        <f>D$14/MAX(D$6:D$12)*D12</f>
        <v>0</v>
      </c>
      <c r="E39" s="24">
        <f>E$14/MAX(E$6:E$12)*E12</f>
        <v>0</v>
      </c>
      <c r="F39" s="24"/>
      <c r="G39" s="24"/>
      <c r="H39" s="24">
        <f t="shared" si="0"/>
        <v>4.6161321671525757E-2</v>
      </c>
      <c r="I39" s="24">
        <f>H39/MAX(H$33:H$39)</f>
        <v>5.1017848033060496E-2</v>
      </c>
    </row>
    <row r="41" spans="1:9" ht="15" x14ac:dyDescent="0.2">
      <c r="C41" s="24"/>
      <c r="D41" s="25"/>
      <c r="F41" s="24"/>
    </row>
  </sheetData>
  <sortState ref="A26:I32">
    <sortCondition descending="1" ref="I26:I32"/>
  </sortState>
  <mergeCells count="3">
    <mergeCell ref="E1:F1"/>
    <mergeCell ref="B2:C2"/>
    <mergeCell ref="C1:D1"/>
  </mergeCells>
  <phoneticPr fontId="3" type="noConversion"/>
  <printOptions horizontalCentered="1" verticalCentered="1"/>
  <pageMargins left="0.6692913385826772" right="0.55118110236220474" top="0.98425196850393704" bottom="0.98425196850393704" header="0.51181102362204722" footer="0.51181102362204722"/>
  <pageSetup paperSize="9" scale="90" orientation="landscape" r:id="rId1"/>
  <headerFooter alignWithMargins="0">
    <oddHeader>&amp;C&amp;"Arial,Halvfet"&amp;24Selskapsskyting med Elisabeth den 10. juni 2017.</oddHeader>
    <oddFooter>&amp;L&amp;8Side &amp;P av &amp;N&amp;C&amp;8&amp;Z&amp;F&amp;R&amp;8Skrevet ut den &amp;D kl. &amp;T</oddFooter>
  </headerFooter>
  <rowBreaks count="1" manualBreakCount="1">
    <brk id="2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18</vt:i4>
      </vt:variant>
    </vt:vector>
  </HeadingPairs>
  <TitlesOfParts>
    <vt:vector size="20" baseType="lpstr">
      <vt:lpstr>Ark1</vt:lpstr>
      <vt:lpstr>Ark2</vt:lpstr>
      <vt:lpstr>Ant22Skudd</vt:lpstr>
      <vt:lpstr>Ant25m.22Skudd</vt:lpstr>
      <vt:lpstr>AntSkudd</vt:lpstr>
      <vt:lpstr>Endelig</vt:lpstr>
      <vt:lpstr>Hurtig</vt:lpstr>
      <vt:lpstr>HurtigUtenMal</vt:lpstr>
      <vt:lpstr>Kjeglefaktor</vt:lpstr>
      <vt:lpstr>KjegleTid</vt:lpstr>
      <vt:lpstr>KjegleTidSkudd</vt:lpstr>
      <vt:lpstr>KjegleUtentid</vt:lpstr>
      <vt:lpstr>KjegleUtenTidskudd</vt:lpstr>
      <vt:lpstr>Max22Precision</vt:lpstr>
      <vt:lpstr>Max9mmSkiver</vt:lpstr>
      <vt:lpstr>Popper</vt:lpstr>
      <vt:lpstr>'Ark1'!Print_Area</vt:lpstr>
      <vt:lpstr>SumSkudd</vt:lpstr>
      <vt:lpstr>Toralt</vt:lpstr>
      <vt:lpstr>TotalProsent</vt:lpstr>
    </vt:vector>
  </TitlesOfParts>
  <Company>Martins Data, Guns &amp; Ammo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ToreMF</dc:creator>
  <cp:lastModifiedBy>Martin Feness</cp:lastModifiedBy>
  <cp:lastPrinted>2016-06-24T09:39:58Z</cp:lastPrinted>
  <dcterms:created xsi:type="dcterms:W3CDTF">2007-11-15T18:00:04Z</dcterms:created>
  <dcterms:modified xsi:type="dcterms:W3CDTF">2017-06-11T06:01:18Z</dcterms:modified>
</cp:coreProperties>
</file>